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<sst xmlns="http://schemas.openxmlformats.org/spreadsheetml/2006/main" count="13" uniqueCount="13">
  <si>
    <r>
      <t>H</t>
    </r>
    <r>
      <rPr>
        <b/>
        <vertAlign val="subscript"/>
        <sz val="14"/>
        <rFont val="Times New Roman"/>
        <family val="1"/>
      </rPr>
      <t>2</t>
    </r>
    <r>
      <rPr>
        <b/>
        <sz val="14"/>
        <rFont val="Times New Roman"/>
        <family val="1"/>
      </rPr>
      <t>S Conversions</t>
    </r>
  </si>
  <si>
    <t>Parts per Billion (ppb)</t>
  </si>
  <si>
    <t>Parts per Million (ppm)</t>
  </si>
  <si>
    <t>Mole Fraction</t>
  </si>
  <si>
    <t>Mol/kilomole</t>
  </si>
  <si>
    <r>
      <t>m</t>
    </r>
    <r>
      <rPr>
        <sz val="12"/>
        <rFont val="Times New Roman"/>
        <family val="1"/>
      </rPr>
      <t>g/m</t>
    </r>
    <r>
      <rPr>
        <vertAlign val="superscript"/>
        <sz val="12"/>
        <rFont val="Times New Roman"/>
        <family val="1"/>
      </rPr>
      <t>3</t>
    </r>
  </si>
  <si>
    <t>Mole % (volume)</t>
  </si>
  <si>
    <t>Notes:</t>
  </si>
  <si>
    <r>
      <t>MW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 =</t>
    </r>
  </si>
  <si>
    <t>kg/kgmole</t>
  </si>
  <si>
    <r>
      <t>1 m</t>
    </r>
    <r>
      <rPr>
        <sz val="12"/>
        <rFont val="Times New Roman"/>
        <family val="1"/>
      </rPr>
      <t>g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 =</t>
    </r>
  </si>
  <si>
    <r>
      <t>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at 101.325 kPa and 15 C</t>
    </r>
  </si>
  <si>
    <t>To convert H2S concentration from one set of units to another simply put the known concentration in the yellow cell of the column that corresponds to the units (i.e., mole %) and read the conversion in the row.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</si>
</sst>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E+00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sz val="12"/>
      <name val="Symbol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167" fontId="2" fillId="0" borderId="3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167" fontId="2" fillId="0" borderId="10" xfId="0" applyNumberFormat="1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 topLeftCell="A1">
      <selection activeCell="D12" sqref="D12"/>
    </sheetView>
  </sheetViews>
  <sheetFormatPr defaultColWidth="9.140625" defaultRowHeight="12.75"/>
  <cols>
    <col min="1" max="8" width="15.7109375" style="2" customWidth="1"/>
    <col min="9" max="13" width="9.140625" style="2" customWidth="1"/>
  </cols>
  <sheetData>
    <row r="1" spans="1:6" ht="21" thickBot="1">
      <c r="A1" s="31" t="s">
        <v>0</v>
      </c>
      <c r="B1" s="32"/>
      <c r="C1" s="32"/>
      <c r="D1" s="32"/>
      <c r="E1" s="32"/>
      <c r="F1" s="33"/>
    </row>
    <row r="2" spans="1:6" ht="15.75">
      <c r="A2" s="13"/>
      <c r="B2" s="14"/>
      <c r="C2" s="14"/>
      <c r="D2" s="14"/>
      <c r="E2" s="14"/>
      <c r="F2" s="15"/>
    </row>
    <row r="3" spans="1:13" s="1" customFormat="1" ht="32.25" thickBot="1">
      <c r="A3" s="16" t="s">
        <v>1</v>
      </c>
      <c r="B3" s="4" t="s">
        <v>2</v>
      </c>
      <c r="C3" s="4" t="s">
        <v>6</v>
      </c>
      <c r="D3" s="4" t="s">
        <v>3</v>
      </c>
      <c r="E3" s="4" t="s">
        <v>4</v>
      </c>
      <c r="F3" s="17" t="s">
        <v>5</v>
      </c>
      <c r="G3" s="3"/>
      <c r="H3" s="3"/>
      <c r="I3" s="3"/>
      <c r="J3" s="3"/>
      <c r="K3" s="3"/>
      <c r="L3" s="3"/>
      <c r="M3" s="3"/>
    </row>
    <row r="4" spans="1:6" ht="15.75">
      <c r="A4" s="18">
        <v>1</v>
      </c>
      <c r="B4" s="5">
        <f>A4/1000</f>
        <v>0.001</v>
      </c>
      <c r="C4" s="11">
        <f>A4/10000000</f>
        <v>1E-07</v>
      </c>
      <c r="D4" s="11">
        <f>A4/1000000000</f>
        <v>1E-09</v>
      </c>
      <c r="E4" s="11">
        <f>A4/1000000</f>
        <v>1E-06</v>
      </c>
      <c r="F4" s="19">
        <f>D4/$C$12</f>
        <v>1.4411542287547996</v>
      </c>
    </row>
    <row r="5" spans="1:6" ht="15.75">
      <c r="A5" s="20">
        <f>B5*1000</f>
        <v>1000</v>
      </c>
      <c r="B5" s="7">
        <v>1</v>
      </c>
      <c r="C5" s="11">
        <f>B5/10000</f>
        <v>0.0001</v>
      </c>
      <c r="D5" s="11">
        <f>B5/1000000</f>
        <v>1E-06</v>
      </c>
      <c r="E5" s="6">
        <f>B5/1000</f>
        <v>0.001</v>
      </c>
      <c r="F5" s="19">
        <f>D5/$C$12</f>
        <v>1441.1542287547995</v>
      </c>
    </row>
    <row r="6" spans="1:6" ht="15.75">
      <c r="A6" s="20">
        <f>C6*10000000</f>
        <v>10000000</v>
      </c>
      <c r="B6" s="12">
        <f>C6*10000</f>
        <v>10000</v>
      </c>
      <c r="C6" s="7">
        <v>1</v>
      </c>
      <c r="D6" s="6">
        <f>C6/100</f>
        <v>0.01</v>
      </c>
      <c r="E6" s="6">
        <f>C6*10</f>
        <v>10</v>
      </c>
      <c r="F6" s="19">
        <f>D6/$C$12</f>
        <v>14411542.287547994</v>
      </c>
    </row>
    <row r="7" spans="1:6" ht="15.75">
      <c r="A7" s="20">
        <f>D7*1000000000</f>
        <v>1000000000</v>
      </c>
      <c r="B7" s="12">
        <f>D7*1000000</f>
        <v>1000000</v>
      </c>
      <c r="C7" s="6">
        <f>D7*100</f>
        <v>100</v>
      </c>
      <c r="D7" s="7">
        <v>1</v>
      </c>
      <c r="E7" s="6">
        <f>D7*1000</f>
        <v>1000</v>
      </c>
      <c r="F7" s="19">
        <f>D7/$C$12</f>
        <v>1441154228.7547996</v>
      </c>
    </row>
    <row r="8" spans="1:6" ht="15.75">
      <c r="A8" s="20">
        <f>E8*1000000</f>
        <v>1000000</v>
      </c>
      <c r="B8" s="6">
        <f>E8*1000</f>
        <v>1000</v>
      </c>
      <c r="C8" s="6">
        <f>E8/10</f>
        <v>0.1</v>
      </c>
      <c r="D8" s="6">
        <f>E8/1000</f>
        <v>0.001</v>
      </c>
      <c r="E8" s="7">
        <v>1</v>
      </c>
      <c r="F8" s="19">
        <f>D8/$C$12</f>
        <v>1441154.2287547996</v>
      </c>
    </row>
    <row r="9" spans="1:6" ht="15.75">
      <c r="A9" s="21">
        <f>D9*1000000000</f>
        <v>0.6938882598734973</v>
      </c>
      <c r="B9" s="11">
        <f>D9*1000000</f>
        <v>0.0006938882598734974</v>
      </c>
      <c r="C9" s="11">
        <f>D9*100</f>
        <v>6.938882598734974E-08</v>
      </c>
      <c r="D9" s="11">
        <f>F9*C12</f>
        <v>6.938882598734974E-10</v>
      </c>
      <c r="E9" s="11">
        <f>D9*1000</f>
        <v>6.938882598734973E-07</v>
      </c>
      <c r="F9" s="22">
        <v>1</v>
      </c>
    </row>
    <row r="10" spans="1:6" ht="15.75">
      <c r="A10" s="13"/>
      <c r="B10" s="14"/>
      <c r="C10" s="14"/>
      <c r="D10" s="14"/>
      <c r="E10" s="14"/>
      <c r="F10" s="15"/>
    </row>
    <row r="11" spans="1:13" s="9" customFormat="1" ht="18.75">
      <c r="A11" s="23" t="s">
        <v>7</v>
      </c>
      <c r="B11" s="24" t="s">
        <v>8</v>
      </c>
      <c r="C11" s="25">
        <v>34.076</v>
      </c>
      <c r="D11" s="26" t="s">
        <v>9</v>
      </c>
      <c r="E11" s="26"/>
      <c r="F11" s="27"/>
      <c r="G11" s="8"/>
      <c r="H11" s="8"/>
      <c r="I11" s="8"/>
      <c r="J11" s="8"/>
      <c r="K11" s="8"/>
      <c r="L11" s="8"/>
      <c r="M11" s="8"/>
    </row>
    <row r="12" spans="1:13" s="9" customFormat="1" ht="20.25">
      <c r="A12" s="23"/>
      <c r="B12" s="10" t="s">
        <v>10</v>
      </c>
      <c r="C12" s="26">
        <f>(1/34076000000)*288.15*8.3145/101.325</f>
        <v>6.938882598734974E-10</v>
      </c>
      <c r="D12" s="26" t="s">
        <v>11</v>
      </c>
      <c r="E12" s="26"/>
      <c r="F12" s="27"/>
      <c r="G12" s="8"/>
      <c r="H12" s="8"/>
      <c r="I12" s="8"/>
      <c r="J12" s="8"/>
      <c r="K12" s="8"/>
      <c r="L12" s="8"/>
      <c r="M12" s="8"/>
    </row>
    <row r="13" spans="1:6" ht="15.75">
      <c r="A13" s="13"/>
      <c r="B13" s="14"/>
      <c r="C13" s="14"/>
      <c r="D13" s="14"/>
      <c r="E13" s="14"/>
      <c r="F13" s="15"/>
    </row>
    <row r="14" spans="1:6" ht="15.75">
      <c r="A14" s="34" t="s">
        <v>12</v>
      </c>
      <c r="B14" s="35"/>
      <c r="C14" s="35"/>
      <c r="D14" s="35"/>
      <c r="E14" s="35"/>
      <c r="F14" s="36"/>
    </row>
    <row r="15" spans="1:6" ht="15.75">
      <c r="A15" s="34"/>
      <c r="B15" s="35"/>
      <c r="C15" s="35"/>
      <c r="D15" s="35"/>
      <c r="E15" s="35"/>
      <c r="F15" s="36"/>
    </row>
    <row r="16" spans="1:6" ht="15.75">
      <c r="A16" s="13"/>
      <c r="B16" s="14"/>
      <c r="C16" s="14"/>
      <c r="D16" s="14"/>
      <c r="E16" s="14"/>
      <c r="F16" s="15"/>
    </row>
    <row r="17" spans="1:6" ht="16.5" thickBot="1">
      <c r="A17" s="28"/>
      <c r="B17" s="29"/>
      <c r="C17" s="29"/>
      <c r="D17" s="29"/>
      <c r="E17" s="29"/>
      <c r="F17" s="30"/>
    </row>
  </sheetData>
  <mergeCells count="2">
    <mergeCell ref="A1:F1"/>
    <mergeCell ref="A14:F15"/>
  </mergeCells>
  <printOptions horizontalCentered="1"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cb853</dc:creator>
  <cp:keywords/>
  <dc:description/>
  <cp:lastModifiedBy>cb256</cp:lastModifiedBy>
  <cp:lastPrinted>2002-11-22T20:54:08Z</cp:lastPrinted>
  <dcterms:created xsi:type="dcterms:W3CDTF">2002-11-22T19:38:18Z</dcterms:created>
  <dcterms:modified xsi:type="dcterms:W3CDTF">2003-02-27T15:54:35Z</dcterms:modified>
  <cp:category/>
  <cp:version/>
  <cp:contentType/>
  <cp:contentStatus/>
</cp:coreProperties>
</file>